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<sst xmlns="http://schemas.openxmlformats.org/spreadsheetml/2006/main" count="84" uniqueCount="81">
  <si>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</si>
  <si>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</si>
  <si>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</si>
  <si>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</si>
  <si>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</si>
  <si>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</si>
  <si>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</si>
  <si>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</si>
  <si>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</si>
  <si>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</si>
  <si>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</si>
  <si>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</si>
  <si>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</si>
  <si>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</si>
  <si>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</si>
  <si>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</si>
  <si>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</si>
  <si>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</si>
  <si>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</si>
  <si>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</si>
  <si>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</si>
  <si>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</si>
  <si>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</si>
  <si>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</si>
  <si>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</si>
  <si>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</si>
  <si>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</si>
  <si>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</si>
  <si>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</si>
  <si>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</si>
  <si>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</si>
  <si>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</si>
  <si>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</si>
  <si>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</si>
  <si>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</si>
  <si>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</si>
  <si>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</si>
  <si>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</si>
  <si>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</si>
  <si>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</si>
  <si>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</si>
  <si>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</si>
  <si>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</si>
  <si>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</si>
  <si>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</si>
  <si>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</si>
  <si>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</si>
  <si>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</si>
  <si>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</si>
  <si>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</si>
  <si>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</si>
  <si>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</si>
  <si>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</si>
  <si>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</si>
  <si>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</si>
  <si>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</si>
  <si>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</si>
  <si>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</si>
  <si>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</si>
  <si>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: 1</t>
  </si>
  <si>
    <t>: 2022/2023</t>
  </si>
  <si>
    <t>8-D  SINIFI  T.C. İNKILAP TARİHİ DYK DEĞERLENDİRME SINAVI BAŞARI ANALİZİ</t>
  </si>
  <si>
    <t>T.C. İNKILAP TARİHİ 8</t>
  </si>
  <si>
    <t>AVRUPA’DAKİ GELİŞMELER VE OSMANLI DEVLETİ</t>
  </si>
  <si>
    <t>: 8/D</t>
  </si>
  <si>
    <t>MONDROS ATEŞKES ANTLAŞMASI’NIN İMZALANMASI</t>
  </si>
  <si>
    <t>SEVR ANTLAŞMASI</t>
  </si>
  <si>
    <t>DOĞU CEPHESİ</t>
  </si>
  <si>
    <t>DÜZENLİ ORDUNUN KURULMASI</t>
  </si>
  <si>
    <t>I. DÜNYA SAVAŞINDA OSMANLI DEVLETİ</t>
  </si>
  <si>
    <t>CEMİYETLER</t>
  </si>
  <si>
    <t>MONDROS VE İŞGALLER</t>
  </si>
  <si>
    <t>ERZURUM KONGRESİ</t>
  </si>
  <si>
    <t>AMASYA GÖRÜŞMELERİ</t>
  </si>
  <si>
    <t>TBMM'NİN AÇILMASI</t>
  </si>
  <si>
    <t>TBMMYE KARŞI İSYANLAR</t>
  </si>
  <si>
    <t>I. İNÖNÜ SAVAŞI VE SONUÇLARI</t>
  </si>
  <si>
    <t>KÜTAHYA ESKİŞEHİR SAVAŞLARI VE SONUÇLARI</t>
  </si>
  <si>
    <t>TEKALİFİ MİLLİYE EMİRLERİ</t>
  </si>
  <si>
    <t>MUDANYA ATEŞKES ANTLAŞMASI</t>
  </si>
  <si>
    <t>LOZAN ANTLAŞMASI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</si>
</sst>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232192"/>
        <c:axId val="74233728"/>
      </c:barChart>
      <c:catAx>
        <c:axId val="742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423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2337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4232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C52" sqref="C52:D52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89" t="s">
        <v>61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2"/>
    </row>
    <row r="2" spans="1:27" ht="15" customHeight="1" x14ac:dyDescent="0.2">
      <c r="A2" s="2"/>
      <c r="B2" s="90" t="s">
        <v>12</v>
      </c>
      <c r="C2" s="90"/>
      <c r="D2" s="4" t="s">
        <v>35</v>
      </c>
      <c r="E2" s="5"/>
      <c r="F2" s="90" t="s">
        <v>16</v>
      </c>
      <c r="G2" s="90"/>
      <c r="H2" s="90"/>
      <c r="I2" s="90"/>
      <c r="J2" s="91" t="s">
        <v>64</v>
      </c>
      <c r="K2" s="91"/>
      <c r="L2" s="91"/>
      <c r="M2" s="91"/>
      <c r="N2" s="91"/>
      <c r="O2" s="9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90" t="s">
        <v>13</v>
      </c>
      <c r="C3" s="90"/>
      <c r="D3" s="4" t="s">
        <v>60</v>
      </c>
      <c r="E3" s="5"/>
      <c r="F3" s="90" t="s">
        <v>17</v>
      </c>
      <c r="G3" s="90"/>
      <c r="H3" s="90"/>
      <c r="I3" s="90"/>
      <c r="J3" s="91">
        <v>5</v>
      </c>
      <c r="K3" s="91"/>
      <c r="L3" s="91"/>
      <c r="M3" s="91"/>
      <c r="N3" s="91"/>
      <c r="O3" s="91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90" t="s">
        <v>14</v>
      </c>
      <c r="C4" s="90"/>
      <c r="D4" s="4" t="s">
        <v>59</v>
      </c>
      <c r="E4" s="5"/>
      <c r="F4" s="90" t="s">
        <v>18</v>
      </c>
      <c r="G4" s="90"/>
      <c r="H4" s="90"/>
      <c r="I4" s="90"/>
      <c r="J4" s="91" t="s">
        <v>33</v>
      </c>
      <c r="K4" s="91"/>
      <c r="L4" s="91"/>
      <c r="M4" s="91"/>
      <c r="N4" s="91"/>
      <c r="O4" s="91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90" t="s">
        <v>15</v>
      </c>
      <c r="C5" s="90"/>
      <c r="D5" s="4" t="s">
        <v>62</v>
      </c>
      <c r="E5" s="5"/>
      <c r="F5" s="90" t="s">
        <v>19</v>
      </c>
      <c r="G5" s="90"/>
      <c r="H5" s="90"/>
      <c r="I5" s="90"/>
      <c r="J5" s="92">
        <v>44943</v>
      </c>
      <c r="K5" s="91"/>
      <c r="L5" s="91"/>
      <c r="M5" s="91"/>
      <c r="N5" s="91"/>
      <c r="O5" s="9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109" t="s">
        <v>0</v>
      </c>
      <c r="C7" s="100"/>
      <c r="D7" s="101"/>
      <c r="E7" s="99" t="s">
        <v>1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Y7" s="7" t="s">
        <v>2</v>
      </c>
      <c r="Z7" s="102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03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40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40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18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104" t="s">
        <v>8</v>
      </c>
      <c r="C38" s="105"/>
      <c r="D38" s="106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107" t="s">
        <v>21</v>
      </c>
      <c r="C40" s="108"/>
      <c r="D40" s="108"/>
      <c r="E40" s="27" t="s">
        <v>20</v>
      </c>
      <c r="F40" s="6"/>
      <c r="G40" s="93" t="s">
        <v>22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5"/>
      <c r="AA40" s="2"/>
    </row>
    <row r="41" spans="1:27" ht="21" customHeight="1" x14ac:dyDescent="0.2">
      <c r="A41" s="2"/>
      <c r="B41" s="28">
        <v>1</v>
      </c>
      <c r="C41" s="85" t="s">
        <v>63</v>
      </c>
      <c r="D41" s="86"/>
      <c r="E41" s="17">
        <v>5</v>
      </c>
      <c r="F41" s="6"/>
      <c r="G41" s="96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  <c r="AA41" s="2"/>
    </row>
    <row r="42" spans="1:27" ht="21" customHeight="1" x14ac:dyDescent="0.2">
      <c r="A42" s="2"/>
      <c r="B42" s="28">
        <v>2</v>
      </c>
      <c r="C42" s="85" t="s">
        <v>69</v>
      </c>
      <c r="D42" s="86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85" t="s">
        <v>65</v>
      </c>
      <c r="D43" s="86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85" t="s">
        <v>70</v>
      </c>
      <c r="D44" s="86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85" t="s">
        <v>70</v>
      </c>
      <c r="D45" s="86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85" t="s">
        <v>71</v>
      </c>
      <c r="D46" s="86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85" t="s">
        <v>72</v>
      </c>
      <c r="D47" s="86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85" t="s">
        <v>73</v>
      </c>
      <c r="D48" s="86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85" t="s">
        <v>74</v>
      </c>
      <c r="D49" s="86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85" t="s">
        <v>66</v>
      </c>
      <c r="D50" s="86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85" t="s">
        <v>75</v>
      </c>
      <c r="D51" s="86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85" t="s">
        <v>67</v>
      </c>
      <c r="D52" s="86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85" t="s">
        <v>68</v>
      </c>
      <c r="D53" s="86"/>
      <c r="E53" s="17">
        <v>5</v>
      </c>
      <c r="F53" s="6"/>
      <c r="G53" s="41" t="s">
        <v>10</v>
      </c>
      <c r="H53" s="42"/>
      <c r="I53" s="42"/>
      <c r="J53" s="42"/>
      <c r="K53" s="42"/>
      <c r="L53" s="42"/>
      <c r="M53" s="42"/>
      <c r="N53" s="42"/>
      <c r="O53" s="42"/>
      <c r="P53" s="43"/>
      <c r="Q53" s="2"/>
      <c r="R53" s="41" t="s">
        <v>11</v>
      </c>
      <c r="S53" s="42"/>
      <c r="T53" s="42"/>
      <c r="U53" s="42"/>
      <c r="V53" s="42"/>
      <c r="W53" s="42"/>
      <c r="X53" s="42"/>
      <c r="Y53" s="42"/>
      <c r="Z53" s="43"/>
      <c r="AA53" s="2"/>
    </row>
    <row r="54" spans="1:29" ht="21" customHeight="1" x14ac:dyDescent="0.2">
      <c r="A54" s="2"/>
      <c r="B54" s="28">
        <v>14</v>
      </c>
      <c r="C54" s="85" t="s">
        <v>76</v>
      </c>
      <c r="D54" s="86"/>
      <c r="E54" s="17">
        <v>5</v>
      </c>
      <c r="F54" s="6"/>
      <c r="G54" s="44"/>
      <c r="H54" s="45"/>
      <c r="I54" s="45"/>
      <c r="J54" s="45"/>
      <c r="K54" s="45"/>
      <c r="L54" s="45"/>
      <c r="M54" s="45"/>
      <c r="N54" s="45"/>
      <c r="O54" s="45"/>
      <c r="P54" s="46"/>
      <c r="Q54" s="2"/>
      <c r="R54" s="44"/>
      <c r="S54" s="45"/>
      <c r="T54" s="45"/>
      <c r="U54" s="45"/>
      <c r="V54" s="45"/>
      <c r="W54" s="45"/>
      <c r="X54" s="45"/>
      <c r="Y54" s="45"/>
      <c r="Z54" s="46"/>
      <c r="AA54" s="2"/>
    </row>
    <row r="55" spans="1:29" ht="21" customHeight="1" x14ac:dyDescent="0.2">
      <c r="A55" s="2"/>
      <c r="B55" s="28">
        <v>15</v>
      </c>
      <c r="C55" s="85" t="s">
        <v>77</v>
      </c>
      <c r="D55" s="86"/>
      <c r="E55" s="17">
        <v>5</v>
      </c>
      <c r="F55" s="6"/>
      <c r="G55" s="76" t="s">
        <v>30</v>
      </c>
      <c r="H55" s="77"/>
      <c r="I55" s="77"/>
      <c r="J55" s="77"/>
      <c r="K55" s="77"/>
      <c r="L55" s="77"/>
      <c r="M55" s="45">
        <f>COUNTIF(Y9:Y37,"&lt;=44")</f>
        <v>0</v>
      </c>
      <c r="N55" s="45"/>
      <c r="O55" s="74">
        <f>(M55)/(SUM(M55:N59))</f>
        <v>0</v>
      </c>
      <c r="P55" s="75"/>
      <c r="Q55" s="2"/>
      <c r="R55" s="49" t="s">
        <v>29</v>
      </c>
      <c r="S55" s="50"/>
      <c r="T55" s="50"/>
      <c r="U55" s="50"/>
      <c r="V55" s="50"/>
      <c r="W55" s="50"/>
      <c r="X55" s="51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85" t="s">
        <v>77</v>
      </c>
      <c r="D56" s="86"/>
      <c r="E56" s="17">
        <v>5</v>
      </c>
      <c r="F56" s="6"/>
      <c r="G56" s="76" t="s">
        <v>31</v>
      </c>
      <c r="H56" s="77"/>
      <c r="I56" s="77"/>
      <c r="J56" s="77"/>
      <c r="K56" s="77"/>
      <c r="L56" s="77"/>
      <c r="M56" s="82">
        <f>COUNTIF(Y9:Y37,"&lt;=54")-M55</f>
        <v>0</v>
      </c>
      <c r="N56" s="45"/>
      <c r="O56" s="74">
        <f>(M56)/(SUM(M55:N59))</f>
        <v>0</v>
      </c>
      <c r="P56" s="75"/>
      <c r="Q56" s="2"/>
      <c r="R56" s="47" t="s">
        <v>25</v>
      </c>
      <c r="S56" s="48"/>
      <c r="T56" s="48"/>
      <c r="U56" s="48"/>
      <c r="V56" s="48"/>
      <c r="W56" s="48"/>
      <c r="X56" s="48"/>
      <c r="Y56" s="52">
        <f>AVERAGE(Y9:Y37)</f>
        <v>83.043478260869563</v>
      </c>
      <c r="Z56" s="53"/>
      <c r="AA56" s="2"/>
    </row>
    <row r="57" spans="1:29" ht="21" customHeight="1" x14ac:dyDescent="0.2">
      <c r="A57" s="2"/>
      <c r="B57" s="28">
        <v>17</v>
      </c>
      <c r="C57" s="85" t="s">
        <v>78</v>
      </c>
      <c r="D57" s="86"/>
      <c r="E57" s="17">
        <v>5</v>
      </c>
      <c r="F57" s="6"/>
      <c r="G57" s="76" t="s">
        <v>32</v>
      </c>
      <c r="H57" s="77"/>
      <c r="I57" s="77"/>
      <c r="J57" s="77"/>
      <c r="K57" s="77"/>
      <c r="L57" s="77"/>
      <c r="M57" s="82">
        <f>COUNTIF(Y9:Y37,"&lt;=69")-M56-M55</f>
        <v>4</v>
      </c>
      <c r="N57" s="45"/>
      <c r="O57" s="74">
        <f>(M57)/(SUM(M55:N59))</f>
        <v>0.17391304347826086</v>
      </c>
      <c r="P57" s="75"/>
      <c r="Q57" s="2"/>
      <c r="R57" s="63" t="s">
        <v>28</v>
      </c>
      <c r="S57" s="64"/>
      <c r="T57" s="64"/>
      <c r="U57" s="64"/>
      <c r="V57" s="64"/>
      <c r="W57" s="64"/>
      <c r="X57" s="65"/>
      <c r="Y57" s="69">
        <f>(M60)/(SUM(M60:N61))</f>
        <v>1</v>
      </c>
      <c r="Z57" s="70"/>
      <c r="AA57" s="2"/>
    </row>
    <row r="58" spans="1:29" ht="21" customHeight="1" x14ac:dyDescent="0.2">
      <c r="A58" s="2"/>
      <c r="B58" s="28">
        <v>18</v>
      </c>
      <c r="C58" s="85" t="s">
        <v>79</v>
      </c>
      <c r="D58" s="86"/>
      <c r="E58" s="17">
        <v>5</v>
      </c>
      <c r="F58" s="6"/>
      <c r="G58" s="76" t="s">
        <v>23</v>
      </c>
      <c r="H58" s="77"/>
      <c r="I58" s="77"/>
      <c r="J58" s="77"/>
      <c r="K58" s="77"/>
      <c r="L58" s="77"/>
      <c r="M58" s="82">
        <f>COUNTIF(Y9:Y37,"&lt;=84")-M57-M56-M55</f>
        <v>6</v>
      </c>
      <c r="N58" s="45"/>
      <c r="O58" s="74">
        <f>(M58)/(SUM(M55:N59))</f>
        <v>0.2608695652173913</v>
      </c>
      <c r="P58" s="75"/>
      <c r="Q58" s="2"/>
      <c r="R58" s="66"/>
      <c r="S58" s="67"/>
      <c r="T58" s="67"/>
      <c r="U58" s="67"/>
      <c r="V58" s="67"/>
      <c r="W58" s="67"/>
      <c r="X58" s="68"/>
      <c r="Y58" s="71"/>
      <c r="Z58" s="72"/>
      <c r="AA58" s="2"/>
    </row>
    <row r="59" spans="1:29" ht="21" customHeight="1" x14ac:dyDescent="0.2">
      <c r="A59" s="2"/>
      <c r="B59" s="28">
        <v>19</v>
      </c>
      <c r="C59" s="85" t="s">
        <v>79</v>
      </c>
      <c r="D59" s="86"/>
      <c r="E59" s="17">
        <v>5</v>
      </c>
      <c r="F59" s="6"/>
      <c r="G59" s="76" t="s">
        <v>24</v>
      </c>
      <c r="H59" s="77"/>
      <c r="I59" s="77"/>
      <c r="J59" s="77"/>
      <c r="K59" s="77"/>
      <c r="L59" s="77"/>
      <c r="M59" s="82">
        <f>COUNTIF(Y9:Y37,"&lt;=100")-M58-M57-M56-M55</f>
        <v>13</v>
      </c>
      <c r="N59" s="45"/>
      <c r="O59" s="74">
        <f>(M59)/(SUM(M55:N59))</f>
        <v>0.56521739130434778</v>
      </c>
      <c r="P59" s="75"/>
      <c r="Q59" s="2"/>
      <c r="R59" s="54" t="s">
        <v>34</v>
      </c>
      <c r="S59" s="55"/>
      <c r="T59" s="55"/>
      <c r="U59" s="55"/>
      <c r="V59" s="55"/>
      <c r="W59" s="55"/>
      <c r="X59" s="55"/>
      <c r="Y59" s="55"/>
      <c r="Z59" s="56"/>
      <c r="AA59" s="2"/>
    </row>
    <row r="60" spans="1:29" ht="21" customHeight="1" thickBot="1" x14ac:dyDescent="0.25">
      <c r="A60" s="2"/>
      <c r="B60" s="38">
        <v>20</v>
      </c>
      <c r="C60" s="85" t="s">
        <v>80</v>
      </c>
      <c r="D60" s="86"/>
      <c r="E60" s="17">
        <v>5</v>
      </c>
      <c r="F60" s="6"/>
      <c r="G60" s="76" t="s">
        <v>26</v>
      </c>
      <c r="H60" s="77"/>
      <c r="I60" s="77"/>
      <c r="J60" s="77"/>
      <c r="K60" s="77"/>
      <c r="L60" s="77"/>
      <c r="M60" s="83">
        <f>SUM(M56:N59)</f>
        <v>23</v>
      </c>
      <c r="N60" s="84"/>
      <c r="O60" s="74">
        <f>SUM(O56:P59)</f>
        <v>1</v>
      </c>
      <c r="P60" s="75"/>
      <c r="Q60" s="2"/>
      <c r="R60" s="57"/>
      <c r="S60" s="58"/>
      <c r="T60" s="58"/>
      <c r="U60" s="58"/>
      <c r="V60" s="58"/>
      <c r="W60" s="58"/>
      <c r="X60" s="58"/>
      <c r="Y60" s="58"/>
      <c r="Z60" s="59"/>
      <c r="AA60" s="2"/>
    </row>
    <row r="61" spans="1:29" ht="21" customHeight="1" thickTop="1" thickBot="1" x14ac:dyDescent="0.25">
      <c r="A61" s="2"/>
      <c r="B61" s="6"/>
      <c r="C61" s="87" t="s">
        <v>9</v>
      </c>
      <c r="D61" s="88"/>
      <c r="E61" s="39"/>
      <c r="F61" s="6"/>
      <c r="G61" s="80" t="s">
        <v>27</v>
      </c>
      <c r="H61" s="81"/>
      <c r="I61" s="81"/>
      <c r="J61" s="81"/>
      <c r="K61" s="81"/>
      <c r="L61" s="81"/>
      <c r="M61" s="73">
        <f>M55</f>
        <v>0</v>
      </c>
      <c r="N61" s="73"/>
      <c r="O61" s="78">
        <f>O55</f>
        <v>0</v>
      </c>
      <c r="P61" s="79"/>
      <c r="Q61" s="2"/>
      <c r="R61" s="60"/>
      <c r="S61" s="61"/>
      <c r="T61" s="61"/>
      <c r="U61" s="61"/>
      <c r="V61" s="61"/>
      <c r="W61" s="61"/>
      <c r="X61" s="61"/>
      <c r="Y61" s="61"/>
      <c r="Z61" s="62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2021-03-23T07:38:38Z</cp:lastPrinted>
  <dcterms:created xsi:type="dcterms:W3CDTF">2008-11-23T18:25:14Z</dcterms:created>
  <dcterms:modified xsi:type="dcterms:W3CDTF">2023-01-13T17:54:48Z</dcterms:modified>
</cp:coreProperties>
</file>